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9000" windowHeight="7515" firstSheet="1" activeTab="1"/>
  </bookViews>
  <sheets>
    <sheet name="Sheet1" sheetId="1" state="hidden" r:id="rId1"/>
    <sheet name="PPlusND.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<sst xmlns="http://schemas.openxmlformats.org/spreadsheetml/2006/main" count="18" uniqueCount="18">
  <si>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Taxable</t>
  </si>
  <si>
    <t>An Example of Two Tax Senarios at a Given Tax Rate</t>
  </si>
  <si>
    <t>Yr.</t>
  </si>
  <si>
    <t>Cost of After Tax Capital</t>
  </si>
  <si>
    <t xml:space="preserve">     Taxes on Bonus:</t>
  </si>
  <si>
    <t xml:space="preserve">              Assumed Tax Rate Percentage:</t>
  </si>
  <si>
    <t xml:space="preserve">                                  Bonus:</t>
  </si>
  <si>
    <t xml:space="preserve">          Gross Income to Net Payable Tax:</t>
  </si>
  <si>
    <t xml:space="preserve">                           Dollars Needed to Net:</t>
  </si>
  <si>
    <t>Net Out</t>
  </si>
  <si>
    <t>of Pocket</t>
  </si>
  <si>
    <t>Net Out of Pocket Cost to Fund:</t>
  </si>
  <si>
    <r>
      <t xml:space="preserve">Gross-up </t>
    </r>
    <r>
      <rPr>
        <b/>
        <u val="single"/>
        <sz val="10"/>
        <color indexed="8"/>
        <rFont val="Arial"/>
        <family val="2"/>
      </rPr>
      <t>not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Necessary</t>
    </r>
  </si>
  <si>
    <r>
      <t xml:space="preserve">Net Taxes Paid </t>
    </r>
    <r>
      <rPr>
        <b/>
        <u val="single"/>
        <sz val="10"/>
        <color indexed="8"/>
        <rFont val="Arial"/>
        <family val="2"/>
      </rPr>
      <t>By Plan*</t>
    </r>
  </si>
  <si>
    <t xml:space="preserve">* Annual Double Taxation Eliminated: </t>
  </si>
  <si>
    <r>
      <t>Power Plus Executive Bonus Plan</t>
    </r>
    <r>
      <rPr>
        <sz val="9"/>
        <color indexed="8"/>
        <rFont val="Cambria"/>
        <family val="1"/>
      </rPr>
      <t>sm</t>
    </r>
  </si>
  <si>
    <t>Retained Cash-Flow</t>
  </si>
  <si>
    <t xml:space="preserve">Retained Cash-Flow Invested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</si>
</sst>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_);[Red]\(&quot;$&quot;#,##0.0000000\)"/>
    <numFmt numFmtId="165" formatCode="&quot;$&quot;#,##0"/>
    <numFmt numFmtId="166" formatCode="&quot;$&quot;#,##0.00"/>
    <numFmt numFmtId="167" formatCode="[$-409]dddd\,\ mmmm\ dd\,\ yyyy"/>
    <numFmt numFmtId="168" formatCode="[$-409]h:mm:ss\ AM/PM"/>
    <numFmt numFmtId="169" formatCode="&quot;$&quot;#,##0.0_);[Red]\(&quot;$&quot;#,##0.0\)"/>
    <numFmt numFmtId="170" formatCode="#,##0.000000000"/>
  </numFmts>
  <fonts count="53"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u val="single"/>
      <sz val="2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Cambria"/>
      <family val="1"/>
    </font>
    <font>
      <sz val="18"/>
      <color indexed="8"/>
      <name val="Arial"/>
      <family val="2"/>
    </font>
    <font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2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20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 horizontal="right"/>
      <protection/>
    </xf>
    <xf numFmtId="5" fontId="6" fillId="0" borderId="0" xfId="0" applyNumberFormat="1" applyFont="1" applyFill="1" applyBorder="1" applyAlignment="1" applyProtection="1">
      <alignment horizontal="right"/>
      <protection/>
    </xf>
    <xf numFmtId="6" fontId="0" fillId="0" borderId="0" xfId="0" applyNumberFormat="1" applyFont="1" applyFill="1" applyBorder="1" applyAlignment="1" applyProtection="1">
      <alignment horizontal="right"/>
      <protection/>
    </xf>
    <xf numFmtId="5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/>
      <protection/>
    </xf>
    <xf numFmtId="6" fontId="51" fillId="34" borderId="10" xfId="0" applyNumberFormat="1" applyFont="1" applyFill="1" applyBorder="1" applyAlignment="1" applyProtection="1">
      <alignment horizontal="right"/>
      <protection/>
    </xf>
    <xf numFmtId="9" fontId="51" fillId="34" borderId="10" xfId="0" applyNumberFormat="1" applyFont="1" applyFill="1" applyBorder="1" applyAlignment="1" applyProtection="1">
      <alignment horizontal="right"/>
      <protection/>
    </xf>
    <xf numFmtId="5" fontId="0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11" xfId="0" applyNumberFormat="1" applyFont="1" applyFill="1" applyBorder="1" applyAlignment="1" applyProtection="1">
      <alignment horizontal="center" vertical="center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9" fontId="6" fillId="0" borderId="12" xfId="0" applyNumberFormat="1" applyFont="1" applyFill="1" applyBorder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6" fontId="6" fillId="0" borderId="10" xfId="0" applyNumberFormat="1" applyFont="1" applyFill="1" applyBorder="1" applyAlignment="1" applyProtection="1">
      <alignment horizontal="center" vertical="center"/>
      <protection/>
    </xf>
    <xf numFmtId="6" fontId="6" fillId="0" borderId="10" xfId="0" applyNumberFormat="1" applyFont="1" applyFill="1" applyBorder="1" applyAlignment="1" applyProtection="1">
      <alignment horizontal="center"/>
      <protection/>
    </xf>
    <xf numFmtId="6" fontId="11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" fontId="52" fillId="0" borderId="15" xfId="0" applyNumberFormat="1" applyFont="1" applyFill="1" applyBorder="1" applyAlignment="1" applyProtection="1">
      <alignment horizontal="right"/>
      <protection/>
    </xf>
    <xf numFmtId="4" fontId="52" fillId="0" borderId="16" xfId="0" applyNumberFormat="1" applyFont="1" applyFill="1" applyBorder="1" applyAlignment="1" applyProtection="1">
      <alignment horizontal="right"/>
      <protection/>
    </xf>
    <xf numFmtId="4" fontId="52" fillId="0" borderId="17" xfId="0" applyNumberFormat="1" applyFont="1" applyFill="1" applyBorder="1" applyAlignment="1" applyProtection="1">
      <alignment horizontal="right"/>
      <protection/>
    </xf>
    <xf numFmtId="4" fontId="52" fillId="0" borderId="18" xfId="0" applyNumberFormat="1" applyFont="1" applyFill="1" applyBorder="1" applyAlignment="1" applyProtection="1">
      <alignment horizontal="right"/>
      <protection/>
    </xf>
    <xf numFmtId="4" fontId="52" fillId="0" borderId="19" xfId="0" applyNumberFormat="1" applyFont="1" applyFill="1" applyBorder="1" applyAlignment="1" applyProtection="1">
      <alignment horizontal="right"/>
      <protection/>
    </xf>
    <xf numFmtId="4" fontId="52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4" fontId="52" fillId="0" borderId="15" xfId="0" applyNumberFormat="1" applyFont="1" applyFill="1" applyBorder="1" applyAlignment="1" applyProtection="1">
      <alignment/>
      <protection/>
    </xf>
    <xf numFmtId="4" fontId="52" fillId="0" borderId="16" xfId="0" applyNumberFormat="1" applyFont="1" applyFill="1" applyBorder="1" applyAlignment="1" applyProtection="1">
      <alignment/>
      <protection/>
    </xf>
    <xf numFmtId="4" fontId="52" fillId="0" borderId="17" xfId="0" applyNumberFormat="1" applyFont="1" applyFill="1" applyBorder="1" applyAlignment="1" applyProtection="1">
      <alignment/>
      <protection/>
    </xf>
    <xf numFmtId="4" fontId="52" fillId="0" borderId="18" xfId="0" applyNumberFormat="1" applyFont="1" applyFill="1" applyBorder="1" applyAlignment="1" applyProtection="1">
      <alignment/>
      <protection/>
    </xf>
    <xf numFmtId="4" fontId="52" fillId="0" borderId="19" xfId="0" applyNumberFormat="1" applyFont="1" applyFill="1" applyBorder="1" applyAlignment="1" applyProtection="1">
      <alignment/>
      <protection/>
    </xf>
    <xf numFmtId="4" fontId="52" fillId="0" borderId="2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52" fillId="0" borderId="24" xfId="0" applyNumberFormat="1" applyFont="1" applyFill="1" applyBorder="1" applyAlignment="1" applyProtection="1">
      <alignment horizontal="right"/>
      <protection/>
    </xf>
    <xf numFmtId="4" fontId="52" fillId="0" borderId="0" xfId="0" applyNumberFormat="1" applyFont="1" applyFill="1" applyBorder="1" applyAlignment="1" applyProtection="1">
      <alignment horizontal="right"/>
      <protection/>
    </xf>
    <xf numFmtId="4" fontId="52" fillId="0" borderId="25" xfId="0" applyNumberFormat="1" applyFont="1" applyFill="1" applyBorder="1" applyAlignment="1" applyProtection="1">
      <alignment horizontal="right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/>
      <protection/>
    </xf>
    <xf numFmtId="3" fontId="2" fillId="0" borderId="28" xfId="0" applyNumberFormat="1" applyFont="1" applyBorder="1" applyAlignment="1" applyProtection="1">
      <alignment horizontal="center"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8.28125" style="0" customWidth="1"/>
    <col min="5" max="5" width="11.140625" style="0" customWidth="1"/>
    <col min="7" max="7" width="4.00390625" style="0" customWidth="1"/>
    <col min="8" max="8" width="2.140625" style="0" hidden="1" customWidth="1"/>
    <col min="9" max="10" width="10.57421875" style="0" customWidth="1"/>
    <col min="11" max="11" width="10.8515625" style="0" customWidth="1"/>
    <col min="12" max="12" width="11.421875" style="0" customWidth="1"/>
    <col min="13" max="13" width="11.7109375" style="0" customWidth="1"/>
  </cols>
  <sheetData>
    <row r="1" ht="36" customHeight="1"/>
    <row r="2" spans="2:13" ht="12.75">
      <c r="B2" s="37" t="s">
        <v>3</v>
      </c>
      <c r="C2" s="37"/>
      <c r="D2" s="37"/>
      <c r="E2" s="37"/>
      <c r="F2" s="37"/>
      <c r="G2" s="7"/>
      <c r="H2" s="7"/>
      <c r="I2" s="66" t="s">
        <v>15</v>
      </c>
      <c r="J2" s="67"/>
      <c r="K2" s="67"/>
      <c r="L2" s="67"/>
      <c r="M2" s="67"/>
    </row>
    <row r="3" spans="2:13" ht="12.75">
      <c r="B3" s="37"/>
      <c r="C3" s="37"/>
      <c r="D3" s="37"/>
      <c r="E3" s="37"/>
      <c r="F3" s="37"/>
      <c r="G3" s="21"/>
      <c r="H3" s="21"/>
      <c r="I3" s="67"/>
      <c r="J3" s="67"/>
      <c r="K3" s="67"/>
      <c r="L3" s="67"/>
      <c r="M3" s="67"/>
    </row>
    <row r="4" spans="2:13" ht="6" customHeight="1" thickBot="1">
      <c r="B4" s="65"/>
      <c r="C4" s="65"/>
      <c r="D4" s="65"/>
      <c r="E4" s="65"/>
      <c r="F4" s="65"/>
      <c r="G4" s="21"/>
      <c r="H4" s="21"/>
      <c r="I4" s="68"/>
      <c r="J4" s="68"/>
      <c r="K4" s="68"/>
      <c r="L4" s="68"/>
      <c r="M4" s="68"/>
    </row>
    <row r="5" spans="2:13" ht="13.5" thickBot="1">
      <c r="B5" s="69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2:9" ht="13.5" thickBot="1">
      <c r="B6" s="1"/>
      <c r="C6" s="3"/>
      <c r="D6" s="4"/>
      <c r="E6" s="2"/>
      <c r="G6" s="7"/>
      <c r="H6" s="8"/>
      <c r="I6" s="5"/>
    </row>
    <row r="7" spans="1:13" ht="14.25" thickBot="1" thickTop="1">
      <c r="A7" s="72" t="s">
        <v>5</v>
      </c>
      <c r="B7" s="72"/>
      <c r="C7" s="72"/>
      <c r="D7" s="72"/>
      <c r="E7" s="23">
        <v>0.4</v>
      </c>
      <c r="G7" s="7"/>
      <c r="H7" s="7"/>
      <c r="J7" s="11" t="s">
        <v>0</v>
      </c>
      <c r="K7" s="10"/>
      <c r="L7" s="10"/>
      <c r="M7" s="30" t="s">
        <v>9</v>
      </c>
    </row>
    <row r="8" spans="6:13" ht="14.25" thickBot="1" thickTop="1">
      <c r="F8" s="9"/>
      <c r="G8" s="7"/>
      <c r="H8" s="7"/>
      <c r="I8" s="6"/>
      <c r="K8" s="10"/>
      <c r="L8" s="10"/>
      <c r="M8" s="11" t="s">
        <v>10</v>
      </c>
    </row>
    <row r="9" spans="2:13" ht="14.25" thickBot="1" thickTop="1">
      <c r="B9" s="72" t="s">
        <v>6</v>
      </c>
      <c r="C9" s="72"/>
      <c r="D9" s="72"/>
      <c r="E9" s="22">
        <v>100000</v>
      </c>
      <c r="G9" s="7"/>
      <c r="H9" s="7"/>
      <c r="I9" s="6"/>
      <c r="J9" s="24">
        <f>E9</f>
        <v>100000</v>
      </c>
      <c r="K9" s="6"/>
      <c r="M9" s="15"/>
    </row>
    <row r="10" spans="5:20" ht="14.25" thickBot="1" thickTop="1">
      <c r="E10" s="5"/>
      <c r="G10" s="7"/>
      <c r="H10" s="7"/>
      <c r="J10" s="20"/>
      <c r="M10" s="12"/>
      <c r="R10" s="5"/>
      <c r="T10" s="5"/>
    </row>
    <row r="11" spans="3:13" ht="14.25" thickBot="1" thickTop="1">
      <c r="C11" s="10" t="s">
        <v>4</v>
      </c>
      <c r="E11" s="16">
        <f>E9*E7</f>
        <v>40000</v>
      </c>
      <c r="G11" s="7"/>
      <c r="H11" s="7"/>
      <c r="I11" s="13"/>
      <c r="J11" s="31">
        <f>E11</f>
        <v>40000</v>
      </c>
      <c r="K11" s="61" t="s">
        <v>13</v>
      </c>
      <c r="L11" s="62"/>
      <c r="M11" s="29"/>
    </row>
    <row r="12" spans="7:13" ht="13.5" thickTop="1">
      <c r="G12" s="7"/>
      <c r="H12" s="7"/>
      <c r="J12" s="20"/>
      <c r="M12" s="12"/>
    </row>
    <row r="13" spans="1:13" ht="12.75">
      <c r="A13" s="34" t="s">
        <v>7</v>
      </c>
      <c r="B13" s="34"/>
      <c r="C13" s="34"/>
      <c r="D13" s="34"/>
      <c r="E13" s="18">
        <f>((E9*E7)/(1-E7))</f>
        <v>66666.66666666667</v>
      </c>
      <c r="G13" s="7"/>
      <c r="H13" s="7"/>
      <c r="I13" s="13"/>
      <c r="J13" s="25">
        <f>E13</f>
        <v>66666.66666666667</v>
      </c>
      <c r="K13" s="61" t="s">
        <v>12</v>
      </c>
      <c r="L13" s="62"/>
      <c r="M13" s="29"/>
    </row>
    <row r="14" spans="7:13" ht="13.5" thickBot="1">
      <c r="G14" s="7"/>
      <c r="H14" s="7"/>
      <c r="J14" s="20"/>
      <c r="M14" s="12"/>
    </row>
    <row r="15" spans="1:13" ht="14.25" thickBot="1" thickTop="1">
      <c r="A15" s="10" t="s">
        <v>8</v>
      </c>
      <c r="E15" s="17">
        <f>E9+E13</f>
        <v>166666.6666666667</v>
      </c>
      <c r="G15" s="7"/>
      <c r="H15" s="7"/>
      <c r="I15" s="13"/>
      <c r="J15" s="63" t="s">
        <v>11</v>
      </c>
      <c r="K15" s="63"/>
      <c r="L15" s="63"/>
      <c r="M15" s="32">
        <f>E9</f>
        <v>100000</v>
      </c>
    </row>
    <row r="16" spans="1:12" ht="13.5" thickTop="1">
      <c r="A16" s="10"/>
      <c r="E16" s="17"/>
      <c r="G16" s="7"/>
      <c r="H16" s="7"/>
      <c r="I16" s="13"/>
      <c r="J16" s="24"/>
      <c r="K16" s="14"/>
      <c r="L16" s="19"/>
    </row>
    <row r="17" spans="1:12" ht="12.75">
      <c r="A17" s="10"/>
      <c r="E17" s="17"/>
      <c r="G17" s="7"/>
      <c r="H17" s="7"/>
      <c r="I17" s="13"/>
      <c r="K17" s="19"/>
      <c r="L17" s="19"/>
    </row>
    <row r="18" spans="7:8" ht="12.75">
      <c r="G18" s="7"/>
      <c r="H18" s="7"/>
    </row>
    <row r="19" spans="7:8" ht="13.5" thickBot="1">
      <c r="G19" s="7"/>
      <c r="H19" s="7"/>
    </row>
    <row r="20" spans="5:13" ht="15" thickTop="1">
      <c r="E20" s="73" t="s">
        <v>2</v>
      </c>
      <c r="F20" s="44" t="s">
        <v>16</v>
      </c>
      <c r="G20" s="44"/>
      <c r="H20" s="44"/>
      <c r="I20" s="44"/>
      <c r="J20" s="46" t="s">
        <v>17</v>
      </c>
      <c r="K20" s="47"/>
      <c r="L20" s="47"/>
      <c r="M20" s="48"/>
    </row>
    <row r="21" spans="5:13" ht="13.5" thickBot="1">
      <c r="E21" s="73"/>
      <c r="F21" s="45"/>
      <c r="G21" s="45"/>
      <c r="H21" s="45"/>
      <c r="I21" s="45"/>
      <c r="J21" s="26">
        <v>0.02</v>
      </c>
      <c r="K21" s="27">
        <v>0.03</v>
      </c>
      <c r="L21" s="27">
        <v>0.04</v>
      </c>
      <c r="M21" s="28">
        <v>0.05</v>
      </c>
    </row>
    <row r="22" spans="5:13" ht="13.5" thickTop="1">
      <c r="E22" s="60">
        <v>1</v>
      </c>
      <c r="F22" s="38">
        <f>E15-M15</f>
        <v>66666.66666666669</v>
      </c>
      <c r="G22" s="39"/>
      <c r="H22" s="39"/>
      <c r="I22" s="40"/>
      <c r="J22" s="35">
        <f>F22*102%</f>
        <v>68000.00000000001</v>
      </c>
      <c r="K22" s="35">
        <f>((E15-M15)*1.03)</f>
        <v>68666.66666666669</v>
      </c>
      <c r="L22" s="35">
        <f>((E15-M15)*1.04)</f>
        <v>69333.33333333336</v>
      </c>
      <c r="M22" s="35">
        <f>(E15-M15)*1.05</f>
        <v>70000.00000000003</v>
      </c>
    </row>
    <row r="23" spans="5:13" ht="13.5" thickBot="1">
      <c r="E23" s="60"/>
      <c r="F23" s="57"/>
      <c r="G23" s="58"/>
      <c r="H23" s="58"/>
      <c r="I23" s="59"/>
      <c r="J23" s="36"/>
      <c r="K23" s="36"/>
      <c r="L23" s="36"/>
      <c r="M23" s="36"/>
    </row>
    <row r="24" spans="5:13" ht="13.5" thickTop="1">
      <c r="E24" s="37">
        <v>2</v>
      </c>
      <c r="F24" s="38">
        <f>(E15-M15)+F22</f>
        <v>133333.33333333337</v>
      </c>
      <c r="G24" s="39"/>
      <c r="H24" s="39"/>
      <c r="I24" s="40"/>
      <c r="J24" s="35">
        <f>((E15-M15)+J22*1.02)</f>
        <v>136026.6666666667</v>
      </c>
      <c r="K24" s="35">
        <f>((E15-M15)+K22)*1.03</f>
        <v>139393.33333333337</v>
      </c>
      <c r="L24" s="35">
        <f>((E15-M15)+L22)*1.04</f>
        <v>141440.00000000006</v>
      </c>
      <c r="M24" s="35">
        <f>((E15-M15)+M22)*1.05</f>
        <v>143500.00000000006</v>
      </c>
    </row>
    <row r="25" spans="5:13" ht="13.5" thickBot="1">
      <c r="E25" s="37"/>
      <c r="F25" s="57"/>
      <c r="G25" s="58"/>
      <c r="H25" s="58"/>
      <c r="I25" s="59"/>
      <c r="J25" s="36"/>
      <c r="K25" s="36"/>
      <c r="L25" s="36"/>
      <c r="M25" s="36"/>
    </row>
    <row r="26" spans="5:13" ht="13.5" thickTop="1">
      <c r="E26" s="37">
        <v>3</v>
      </c>
      <c r="F26" s="38">
        <f>(E15-M15)+F24</f>
        <v>200000.00000000006</v>
      </c>
      <c r="G26" s="39"/>
      <c r="H26" s="39"/>
      <c r="I26" s="40"/>
      <c r="J26" s="35">
        <f>((E15-M15)+J24)*1.02</f>
        <v>206747.20000000004</v>
      </c>
      <c r="K26" s="35">
        <f>((E15-M15)+K24)*1.03</f>
        <v>212241.80000000008</v>
      </c>
      <c r="L26" s="35">
        <f>((E15-M15)+L24)*1.04</f>
        <v>216430.9333333334</v>
      </c>
      <c r="M26" s="35">
        <f>((E15-M15)+M24)*1.05</f>
        <v>220675.0000000001</v>
      </c>
    </row>
    <row r="27" spans="5:13" ht="13.5" thickBot="1">
      <c r="E27" s="37"/>
      <c r="F27" s="41"/>
      <c r="G27" s="42"/>
      <c r="H27" s="42"/>
      <c r="I27" s="43"/>
      <c r="J27" s="36"/>
      <c r="K27" s="36"/>
      <c r="L27" s="36"/>
      <c r="M27" s="36"/>
    </row>
    <row r="28" spans="5:13" ht="13.5" thickTop="1">
      <c r="E28" s="37">
        <v>4</v>
      </c>
      <c r="F28" s="49">
        <f>(E15-M15)+F26</f>
        <v>266666.66666666674</v>
      </c>
      <c r="G28" s="50"/>
      <c r="H28" s="50"/>
      <c r="I28" s="51"/>
      <c r="J28" s="35">
        <f>((E15-M15)+J26)*1.02</f>
        <v>278882.14400000003</v>
      </c>
      <c r="K28" s="35">
        <f>((E15-M15)+K26)*1.03</f>
        <v>287275.7206666668</v>
      </c>
      <c r="L28" s="55">
        <f>((E15-M15)+L26)*1.04</f>
        <v>294421.50400000013</v>
      </c>
      <c r="M28" s="35">
        <f>((E15-M15)+M26)*1.05</f>
        <v>301708.7500000001</v>
      </c>
    </row>
    <row r="29" spans="5:13" ht="13.5" thickBot="1">
      <c r="E29" s="37"/>
      <c r="F29" s="52"/>
      <c r="G29" s="53"/>
      <c r="H29" s="53"/>
      <c r="I29" s="54"/>
      <c r="J29" s="36"/>
      <c r="K29" s="36"/>
      <c r="L29" s="36"/>
      <c r="M29" s="36"/>
    </row>
    <row r="30" spans="5:13" ht="13.5" thickTop="1">
      <c r="E30" s="56">
        <v>5</v>
      </c>
      <c r="F30" s="49">
        <f>(E15-M15)+F28</f>
        <v>333333.33333333343</v>
      </c>
      <c r="G30" s="50"/>
      <c r="H30" s="50"/>
      <c r="I30" s="51"/>
      <c r="J30" s="35">
        <f>((E15-M15)+J28)*1.02</f>
        <v>352459.78688</v>
      </c>
      <c r="K30" s="35">
        <f>((E15-M15)+K28)*1.03</f>
        <v>364560.6589533335</v>
      </c>
      <c r="L30" s="35">
        <f>((E15-M15)+L28)*1.04</f>
        <v>375531.6974933335</v>
      </c>
      <c r="M30" s="35">
        <f>((E15-M15)+M28)*1.05</f>
        <v>386794.1875000002</v>
      </c>
    </row>
    <row r="31" spans="5:13" ht="13.5" thickBot="1">
      <c r="E31" s="56"/>
      <c r="F31" s="52"/>
      <c r="G31" s="53"/>
      <c r="H31" s="53"/>
      <c r="I31" s="54"/>
      <c r="J31" s="36"/>
      <c r="K31" s="36"/>
      <c r="L31" s="36"/>
      <c r="M31" s="36"/>
    </row>
    <row r="32" ht="14.25" thickBot="1" thickTop="1"/>
    <row r="33" spans="5:11" ht="17.25" thickBot="1" thickTop="1">
      <c r="E33" s="64" t="s">
        <v>14</v>
      </c>
      <c r="F33" s="64"/>
      <c r="G33" s="64"/>
      <c r="H33" s="64"/>
      <c r="I33" s="64"/>
      <c r="J33" s="64"/>
      <c r="K33" s="33">
        <f>E13-E11</f>
        <v>26666.66666666667</v>
      </c>
    </row>
    <row r="34" ht="13.5" thickTop="1"/>
  </sheetData>
  <sheetProtection/>
  <mergeCells count="43">
    <mergeCell ref="K11:L11"/>
    <mergeCell ref="K13:L13"/>
    <mergeCell ref="J15:L15"/>
    <mergeCell ref="E33:J33"/>
    <mergeCell ref="B2:F4"/>
    <mergeCell ref="I2:M4"/>
    <mergeCell ref="B5:M5"/>
    <mergeCell ref="A7:D7"/>
    <mergeCell ref="B9:D9"/>
    <mergeCell ref="E20:E21"/>
    <mergeCell ref="E22:E23"/>
    <mergeCell ref="F22:I23"/>
    <mergeCell ref="J22:J23"/>
    <mergeCell ref="K22:K23"/>
    <mergeCell ref="L22:L23"/>
    <mergeCell ref="M22:M23"/>
    <mergeCell ref="M26:M27"/>
    <mergeCell ref="E24:E25"/>
    <mergeCell ref="F24:I25"/>
    <mergeCell ref="J24:J25"/>
    <mergeCell ref="K24:K25"/>
    <mergeCell ref="L24:L25"/>
    <mergeCell ref="M24:M25"/>
    <mergeCell ref="M30:M31"/>
    <mergeCell ref="E28:E29"/>
    <mergeCell ref="F28:I29"/>
    <mergeCell ref="J28:J29"/>
    <mergeCell ref="K28:K29"/>
    <mergeCell ref="L28:L29"/>
    <mergeCell ref="M28:M29"/>
    <mergeCell ref="E30:E31"/>
    <mergeCell ref="F30:I31"/>
    <mergeCell ref="J30:J31"/>
    <mergeCell ref="A13:D13"/>
    <mergeCell ref="K30:K31"/>
    <mergeCell ref="L30:L31"/>
    <mergeCell ref="E26:E27"/>
    <mergeCell ref="F26:I27"/>
    <mergeCell ref="J26:J27"/>
    <mergeCell ref="K26:K27"/>
    <mergeCell ref="L26:L27"/>
    <mergeCell ref="F20:I21"/>
    <mergeCell ref="J20:M20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Harbor</dc:creator>
  <cp:keywords/>
  <dc:description/>
  <cp:lastModifiedBy>Ken Sapon</cp:lastModifiedBy>
  <cp:lastPrinted>2014-01-12T06:05:44Z</cp:lastPrinted>
  <dcterms:created xsi:type="dcterms:W3CDTF">2014-01-12T02:23:42Z</dcterms:created>
  <dcterms:modified xsi:type="dcterms:W3CDTF">2014-11-19T17:24:37Z</dcterms:modified>
  <cp:category/>
  <cp:version/>
  <cp:contentType/>
  <cp:contentStatus/>
</cp:coreProperties>
</file>